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boyscouts.sharepoint.com/sites/592-GreenMountainCouncil/Shared Documents/General/Development/Product Sales/Popcorn/2024 Popcorn &amp; Peanuts/2024 Spring Product Sale/Unit Packet Spring 24/"/>
    </mc:Choice>
  </mc:AlternateContent>
  <xr:revisionPtr revIDLastSave="78" documentId="8_{A25EC876-5F1A-4EB3-90A5-3A9977BF7023}" xr6:coauthVersionLast="47" xr6:coauthVersionMax="47" xr10:uidLastSave="{F51CCAD4-9499-4196-A4D7-926688B88BF5}"/>
  <bookViews>
    <workbookView xWindow="405" yWindow="225" windowWidth="21420" windowHeight="12750" xr2:uid="{00000000-000D-0000-FFFF-FFFF00000000}"/>
  </bookViews>
  <sheets>
    <sheet name="Popcorn" sheetId="1" r:id="rId1"/>
    <sheet name="Peanut" sheetId="2" r:id="rId2"/>
  </sheets>
  <definedNames>
    <definedName name="_xlnm.Print_Area" localSheetId="1">Peanut!$A$1:$I$32</definedName>
    <definedName name="_xlnm.Print_Area" localSheetId="0">Popcorn!$A$1:$H$30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G22" i="2"/>
  <c r="F22" i="2"/>
  <c r="E22" i="2"/>
  <c r="D22" i="2"/>
  <c r="I22" i="2" s="1"/>
  <c r="H21" i="2"/>
  <c r="G21" i="2"/>
  <c r="F21" i="2"/>
  <c r="E21" i="2"/>
  <c r="D21" i="2"/>
  <c r="I21" i="2" s="1"/>
  <c r="H20" i="2"/>
  <c r="G20" i="2"/>
  <c r="F20" i="2"/>
  <c r="E20" i="2"/>
  <c r="D20" i="2"/>
  <c r="H19" i="2"/>
  <c r="G19" i="2"/>
  <c r="F19" i="2"/>
  <c r="E19" i="2"/>
  <c r="D19" i="2"/>
  <c r="I19" i="2" s="1"/>
  <c r="H18" i="2"/>
  <c r="G18" i="2"/>
  <c r="F18" i="2"/>
  <c r="E18" i="2"/>
  <c r="D18" i="2"/>
  <c r="I18" i="2" s="1"/>
  <c r="H17" i="2"/>
  <c r="G17" i="2"/>
  <c r="F17" i="2"/>
  <c r="E17" i="2"/>
  <c r="D17" i="2"/>
  <c r="H16" i="2"/>
  <c r="G16" i="2"/>
  <c r="F16" i="2"/>
  <c r="E16" i="2"/>
  <c r="D16" i="2"/>
  <c r="I16" i="2" s="1"/>
  <c r="H15" i="2"/>
  <c r="G15" i="2"/>
  <c r="F15" i="2"/>
  <c r="E15" i="2"/>
  <c r="D15" i="2"/>
  <c r="H14" i="2"/>
  <c r="G14" i="2"/>
  <c r="F14" i="2"/>
  <c r="E14" i="2"/>
  <c r="D14" i="2"/>
  <c r="I14" i="2" s="1"/>
  <c r="H13" i="2"/>
  <c r="G13" i="2"/>
  <c r="F13" i="2"/>
  <c r="E13" i="2"/>
  <c r="D13" i="2"/>
  <c r="I13" i="2" s="1"/>
  <c r="H12" i="2"/>
  <c r="G12" i="2"/>
  <c r="I12" i="2" s="1"/>
  <c r="F12" i="2"/>
  <c r="E12" i="2"/>
  <c r="D12" i="2"/>
  <c r="H11" i="2"/>
  <c r="G11" i="2"/>
  <c r="F11" i="2"/>
  <c r="E11" i="2"/>
  <c r="D11" i="2"/>
  <c r="I11" i="2" s="1"/>
  <c r="H10" i="2"/>
  <c r="G10" i="2"/>
  <c r="F10" i="2"/>
  <c r="E10" i="2"/>
  <c r="D10" i="2"/>
  <c r="I10" i="2" s="1"/>
  <c r="I20" i="2" l="1"/>
  <c r="I17" i="2"/>
  <c r="I15" i="2"/>
  <c r="D17" i="1" l="1"/>
  <c r="E17" i="1"/>
  <c r="F17" i="1"/>
  <c r="H17" i="1"/>
  <c r="D18" i="1"/>
  <c r="E18" i="1"/>
  <c r="F18" i="1"/>
  <c r="H18" i="1"/>
  <c r="D19" i="1"/>
  <c r="E19" i="1"/>
  <c r="F19" i="1"/>
  <c r="H19" i="1"/>
  <c r="D21" i="1"/>
  <c r="E21" i="1"/>
  <c r="F21" i="1"/>
  <c r="H21" i="1"/>
  <c r="G18" i="1" l="1"/>
  <c r="G19" i="1"/>
  <c r="G21" i="1"/>
  <c r="G17" i="1"/>
  <c r="E8" i="1" l="1"/>
  <c r="E9" i="1"/>
  <c r="E10" i="1"/>
  <c r="E11" i="1"/>
  <c r="E12" i="1"/>
  <c r="E13" i="1"/>
  <c r="E15" i="1"/>
  <c r="E14" i="1"/>
  <c r="E16" i="1"/>
  <c r="E20" i="1"/>
  <c r="E7" i="1"/>
  <c r="D8" i="1"/>
  <c r="D9" i="1"/>
  <c r="D10" i="1"/>
  <c r="D11" i="1"/>
  <c r="D12" i="1"/>
  <c r="D13" i="1"/>
  <c r="D15" i="1"/>
  <c r="D14" i="1"/>
  <c r="D16" i="1"/>
  <c r="D20" i="1"/>
  <c r="D7" i="1"/>
  <c r="F14" i="1" l="1"/>
  <c r="H14" i="1"/>
  <c r="F10" i="1"/>
  <c r="H10" i="1"/>
  <c r="F9" i="1"/>
  <c r="H9" i="1"/>
  <c r="G14" i="1" l="1"/>
  <c r="G9" i="1"/>
  <c r="G10" i="1"/>
  <c r="F20" i="1"/>
  <c r="F16" i="1"/>
  <c r="F15" i="1"/>
  <c r="F13" i="1"/>
  <c r="F12" i="1"/>
  <c r="F11" i="1"/>
  <c r="F8" i="1"/>
  <c r="F7" i="1"/>
  <c r="G7" i="1" s="1"/>
  <c r="H13" i="1"/>
  <c r="H20" i="1"/>
  <c r="H16" i="1"/>
  <c r="H15" i="1"/>
  <c r="H12" i="1"/>
  <c r="H11" i="1"/>
  <c r="H8" i="1"/>
  <c r="H7" i="1"/>
  <c r="G20" i="1" l="1"/>
  <c r="G8" i="1"/>
  <c r="G16" i="1"/>
  <c r="G12" i="1"/>
  <c r="G15" i="1"/>
  <c r="G13" i="1"/>
  <c r="G11" i="1"/>
</calcChain>
</file>

<file path=xl/sharedStrings.xml><?xml version="1.0" encoding="utf-8"?>
<sst xmlns="http://schemas.openxmlformats.org/spreadsheetml/2006/main" count="88" uniqueCount="72">
  <si>
    <t>ITEM</t>
  </si>
  <si>
    <t>COMMISSION</t>
  </si>
  <si>
    <t>Green Mountain Council-Boy Scouts of America</t>
  </si>
  <si>
    <t>Military Support</t>
  </si>
  <si>
    <t>Container Price List to use when filling out Unit Order and Settlement Form</t>
  </si>
  <si>
    <t>1 to 30 Days Late</t>
  </si>
  <si>
    <t>31 to 60 Days Late</t>
  </si>
  <si>
    <t>Over 61 Days Late</t>
  </si>
  <si>
    <t>Sent to Collections</t>
  </si>
  <si>
    <t>If ELIGIBLE FOR ALL</t>
  </si>
  <si>
    <t xml:space="preserve"> AMT DUE COUNCIL</t>
  </si>
  <si>
    <t xml:space="preserve">CONTAINER </t>
  </si>
  <si>
    <t>RETAIL $</t>
  </si>
  <si>
    <t>2% FORMS</t>
  </si>
  <si>
    <t>CONTAINERS</t>
  </si>
  <si>
    <t>PER CASE</t>
  </si>
  <si>
    <t>2% INSTEAD</t>
  </si>
  <si>
    <t>OF PRIZES</t>
  </si>
  <si>
    <t xml:space="preserve">29 % BASE </t>
  </si>
  <si>
    <t>2% Signup</t>
  </si>
  <si>
    <t>&amp; Budget</t>
  </si>
  <si>
    <t>Ontime</t>
  </si>
  <si>
    <t>3-Way Cheesy Cheese Tin</t>
  </si>
  <si>
    <t>22 PK Movie Theater Extra Butter Microwave</t>
  </si>
  <si>
    <t>Chocolate Drizzled Caramel</t>
  </si>
  <si>
    <t>Supreme Caramel Crunch  With Nuts</t>
  </si>
  <si>
    <t>14 PK Roasted Summer Micro</t>
  </si>
  <si>
    <t>Classic Trail Mix</t>
  </si>
  <si>
    <t>12 PK Sweet &amp; Salty Kettle Microwave Popcorn</t>
  </si>
  <si>
    <t>Caramel Popcorn</t>
  </si>
  <si>
    <t>Purple Popping Corn Jar</t>
  </si>
  <si>
    <t>Tasty Trio Tin</t>
  </si>
  <si>
    <t xml:space="preserve">Cinnamon Crunch </t>
  </si>
  <si>
    <t>White Cheddar Cheese Bag</t>
  </si>
  <si>
    <t>Chocolate Pretzel Bag</t>
  </si>
  <si>
    <t>2024 SPRING POPCORN SALE</t>
  </si>
  <si>
    <t xml:space="preserve">    Late fees for Payments received starting May 25th, 2024</t>
  </si>
  <si>
    <t>Peanut Container Price List to use when filling out Unit Order and Settlement Form</t>
  </si>
  <si>
    <t>1% For</t>
  </si>
  <si>
    <t xml:space="preserve">1% For </t>
  </si>
  <si>
    <t>2% Peanut</t>
  </si>
  <si>
    <t>2% Instead</t>
  </si>
  <si>
    <t xml:space="preserve">If ELIGIBLE FOR </t>
  </si>
  <si>
    <t xml:space="preserve">29% BASE </t>
  </si>
  <si>
    <t>Sign Up</t>
  </si>
  <si>
    <t>Budget Form</t>
  </si>
  <si>
    <t xml:space="preserve">&amp; Popcorn </t>
  </si>
  <si>
    <t>of Prizes</t>
  </si>
  <si>
    <t xml:space="preserve">ALL AMT </t>
  </si>
  <si>
    <t>On Time</t>
  </si>
  <si>
    <t>Forms on Time</t>
  </si>
  <si>
    <t xml:space="preserve"> DUE COUNCIL</t>
  </si>
  <si>
    <t>4 Pack Gift Set</t>
  </si>
  <si>
    <t>Whit's Party Mix</t>
  </si>
  <si>
    <t>Honey Cinnamon Almonds</t>
  </si>
  <si>
    <t>Salted Jumbo Cashews</t>
  </si>
  <si>
    <t>Dark Chocolately Almond Clusters</t>
  </si>
  <si>
    <t>Dark Chocolate Peanut Clusters</t>
  </si>
  <si>
    <t xml:space="preserve">Milk Chocolatey Peanut Clusters </t>
  </si>
  <si>
    <t>Honey Roasted Virginia Peanut 12oz</t>
  </si>
  <si>
    <t>Homemade Peanut Brittle</t>
  </si>
  <si>
    <t>Campership Donations</t>
  </si>
  <si>
    <r>
      <t xml:space="preserve">Reminder Only </t>
    </r>
    <r>
      <rPr>
        <b/>
        <u/>
        <sz val="12"/>
        <rFont val="Arial"/>
        <family val="2"/>
      </rPr>
      <t>ONE</t>
    </r>
    <r>
      <rPr>
        <b/>
        <sz val="12"/>
        <rFont val="Arial"/>
        <family val="2"/>
      </rPr>
      <t xml:space="preserve"> (1) Check for full amount per Unit. (Units can do one per product if easier for their records)</t>
    </r>
  </si>
  <si>
    <t>Any Questions????        Laurie Sneed                             802-244-5189 or laurie.sneed@scouting.org</t>
  </si>
  <si>
    <t>2024 SPRING PEANUT &amp; POPCORN SALE</t>
  </si>
  <si>
    <t>YOU WILL BE EMAILED THE INVOICE FOR PEANUTS  YOU WILL BE ABLE TO GO TO CAMPMASTER AND PRINT YOUR POPCORN INVOICE- THEY WILL</t>
  </si>
  <si>
    <t>REFLECT COMMISSION YOUR UNIT IS ELIGIBLE FOR ON  MAY 17TH SO THAT PAYMENT CAN BE MADE AT THE PRODUCT PICKUP FRIDAY MAY 24TH.</t>
  </si>
  <si>
    <t xml:space="preserve">                        Late fees for Payments received starting May 25th, 2024</t>
  </si>
  <si>
    <t>Any Questions????                        Laurie Sneed                                  802-244-5189 or laurie.sneed@scouting.org</t>
  </si>
  <si>
    <t>Salted Virginia Peanut 12oz</t>
  </si>
  <si>
    <t>Salted Virginia Peanut 20 oz</t>
  </si>
  <si>
    <t>Honey Roasted Virginia Peanut 20 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</si>
</sst>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Bauer Bodoni Bold Italic BT"/>
    </font>
    <font>
      <b/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3" xfId="1" applyFont="1" applyBorder="1"/>
    <xf numFmtId="44" fontId="0" fillId="0" borderId="3" xfId="0" applyNumberFormat="1" applyBorder="1"/>
    <xf numFmtId="44" fontId="0" fillId="0" borderId="0" xfId="1" applyFont="1" applyBorder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0" fillId="0" borderId="3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0</xdr:row>
      <xdr:rowOff>57150</xdr:rowOff>
    </xdr:from>
    <xdr:to>
      <xdr:col>9</xdr:col>
      <xdr:colOff>0</xdr:colOff>
      <xdr:row>5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8E5368-2B6F-432A-93AB-43FFE6E5513A}"/>
            </a:ext>
          </a:extLst>
        </xdr:cNvPr>
        <xdr:cNvSpPr txBox="1"/>
      </xdr:nvSpPr>
      <xdr:spPr>
        <a:xfrm>
          <a:off x="8791575" y="57150"/>
          <a:ext cx="1619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100">
            <a:latin typeface="Bodoni MT Black" panose="02070A03080606020203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4</xdr:row>
      <xdr:rowOff>47541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D684FA0-29DF-71BE-BB3F-2C5BB3E2D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5025" cy="904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ctr">
          <a:defRPr sz="1100">
            <a:latin typeface="Bodoni MT Black" panose="02070A03080606020203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13" zoomScaleNormal="100" workbookViewId="0">
      <selection activeCell="F35" sqref="F35"/>
    </sheetView>
  </sheetViews>
  <sheetFormatPr defaultRowHeight="12.75"/>
  <cols>
    <col min="1" max="1" width="27.85546875" customWidth="1"/>
    <col min="2" max="2" width="13.5703125" style="15" customWidth="1"/>
    <col min="3" max="3" width="12.7109375" customWidth="1"/>
    <col min="4" max="4" width="14" customWidth="1"/>
    <col min="5" max="5" width="10.85546875" customWidth="1"/>
    <col min="6" max="6" width="10.42578125" customWidth="1"/>
    <col min="7" max="7" width="19" customWidth="1"/>
    <col min="8" max="8" width="12.42578125" customWidth="1"/>
  </cols>
  <sheetData>
    <row r="1" spans="1:9" ht="15.75" customHeight="1">
      <c r="A1" s="22" t="s">
        <v>2</v>
      </c>
      <c r="B1" s="22"/>
      <c r="C1" s="22"/>
      <c r="D1" s="22"/>
      <c r="E1" s="22"/>
      <c r="F1" s="22"/>
      <c r="G1" s="22"/>
      <c r="H1" s="22"/>
      <c r="I1" s="1"/>
    </row>
    <row r="2" spans="1:9" ht="18">
      <c r="A2" s="23" t="s">
        <v>35</v>
      </c>
      <c r="B2" s="23"/>
      <c r="C2" s="23"/>
      <c r="D2" s="23"/>
      <c r="E2" s="23"/>
      <c r="F2" s="23"/>
      <c r="G2" s="23"/>
      <c r="H2" s="23"/>
    </row>
    <row r="3" spans="1:9" ht="12.75" customHeight="1">
      <c r="A3" s="12"/>
      <c r="B3" s="14"/>
      <c r="C3" s="12"/>
      <c r="D3" s="12"/>
      <c r="E3" s="12"/>
      <c r="F3" s="12"/>
      <c r="G3" s="12"/>
    </row>
    <row r="4" spans="1:9" ht="16.5" thickBot="1">
      <c r="A4" s="22" t="s">
        <v>4</v>
      </c>
      <c r="B4" s="22"/>
      <c r="C4" s="22"/>
      <c r="D4" s="22"/>
      <c r="E4" s="22"/>
      <c r="F4" s="22"/>
      <c r="G4" s="22"/>
      <c r="H4" s="22"/>
    </row>
    <row r="5" spans="1:9">
      <c r="A5" s="3"/>
      <c r="B5" s="16" t="s">
        <v>14</v>
      </c>
      <c r="C5" s="3" t="s">
        <v>11</v>
      </c>
      <c r="D5" s="3" t="s">
        <v>18</v>
      </c>
      <c r="E5" s="10" t="s">
        <v>19</v>
      </c>
      <c r="F5" s="10" t="s">
        <v>13</v>
      </c>
      <c r="G5" s="3" t="s">
        <v>9</v>
      </c>
      <c r="H5" s="10" t="s">
        <v>16</v>
      </c>
    </row>
    <row r="6" spans="1:9" ht="13.5" thickBot="1">
      <c r="A6" s="4" t="s">
        <v>0</v>
      </c>
      <c r="B6" s="17" t="s">
        <v>15</v>
      </c>
      <c r="C6" s="4" t="s">
        <v>12</v>
      </c>
      <c r="D6" s="4" t="s">
        <v>1</v>
      </c>
      <c r="E6" s="4" t="s">
        <v>20</v>
      </c>
      <c r="F6" s="11" t="s">
        <v>21</v>
      </c>
      <c r="G6" s="4" t="s">
        <v>10</v>
      </c>
      <c r="H6" s="4" t="s">
        <v>17</v>
      </c>
    </row>
    <row r="7" spans="1:9" ht="22.35" customHeight="1">
      <c r="A7" s="13" t="s">
        <v>3</v>
      </c>
      <c r="B7" s="18"/>
      <c r="C7" s="5">
        <v>50</v>
      </c>
      <c r="D7" s="6">
        <f>C7*0.29</f>
        <v>14.499999999999998</v>
      </c>
      <c r="E7" s="6">
        <f>C7*0.02</f>
        <v>1</v>
      </c>
      <c r="F7" s="6">
        <f t="shared" ref="F7:F16" si="0">C7*0.02</f>
        <v>1</v>
      </c>
      <c r="G7" s="6">
        <f>C7-D7-F7-E7</f>
        <v>33.5</v>
      </c>
      <c r="H7" s="6">
        <f t="shared" ref="H7:H16" si="1">C7*0.02</f>
        <v>1</v>
      </c>
      <c r="I7" s="2"/>
    </row>
    <row r="8" spans="1:9" ht="22.35" customHeight="1">
      <c r="A8" s="13" t="s">
        <v>3</v>
      </c>
      <c r="B8" s="18"/>
      <c r="C8" s="5">
        <v>30</v>
      </c>
      <c r="D8" s="6">
        <f t="shared" ref="D8:D16" si="2">C8*0.29</f>
        <v>8.6999999999999993</v>
      </c>
      <c r="E8" s="6">
        <f t="shared" ref="E8:E16" si="3">C8*0.02</f>
        <v>0.6</v>
      </c>
      <c r="F8" s="6">
        <f t="shared" si="0"/>
        <v>0.6</v>
      </c>
      <c r="G8" s="6">
        <f t="shared" ref="G8:G16" si="4">C8-D8-F8-E8</f>
        <v>20.099999999999998</v>
      </c>
      <c r="H8" s="6">
        <f t="shared" si="1"/>
        <v>0.6</v>
      </c>
      <c r="I8" s="2"/>
    </row>
    <row r="9" spans="1:9" ht="22.35" customHeight="1">
      <c r="A9" s="13" t="s">
        <v>31</v>
      </c>
      <c r="B9" s="18">
        <v>1</v>
      </c>
      <c r="C9" s="5">
        <v>55</v>
      </c>
      <c r="D9" s="6">
        <f t="shared" si="2"/>
        <v>15.95</v>
      </c>
      <c r="E9" s="6">
        <f t="shared" si="3"/>
        <v>1.1000000000000001</v>
      </c>
      <c r="F9" s="6">
        <f t="shared" ref="F9:F10" si="5">C9*0.02</f>
        <v>1.1000000000000001</v>
      </c>
      <c r="G9" s="6">
        <f t="shared" ref="G9:G10" si="6">C9-D9-F9-E9</f>
        <v>36.849999999999994</v>
      </c>
      <c r="H9" s="6">
        <f t="shared" ref="H9:H10" si="7">C9*0.02</f>
        <v>1.1000000000000001</v>
      </c>
      <c r="I9" s="2"/>
    </row>
    <row r="10" spans="1:9" ht="22.35" customHeight="1">
      <c r="A10" s="13" t="s">
        <v>22</v>
      </c>
      <c r="B10" s="18">
        <v>1</v>
      </c>
      <c r="C10" s="5">
        <v>40</v>
      </c>
      <c r="D10" s="6">
        <f t="shared" si="2"/>
        <v>11.6</v>
      </c>
      <c r="E10" s="6">
        <f t="shared" si="3"/>
        <v>0.8</v>
      </c>
      <c r="F10" s="6">
        <f t="shared" si="5"/>
        <v>0.8</v>
      </c>
      <c r="G10" s="6">
        <f t="shared" si="6"/>
        <v>26.799999999999997</v>
      </c>
      <c r="H10" s="6">
        <f t="shared" si="7"/>
        <v>0.8</v>
      </c>
      <c r="I10" s="2"/>
    </row>
    <row r="11" spans="1:9" ht="26.25" customHeight="1">
      <c r="A11" s="20" t="s">
        <v>23</v>
      </c>
      <c r="B11" s="18">
        <v>8</v>
      </c>
      <c r="C11" s="5">
        <v>29</v>
      </c>
      <c r="D11" s="6">
        <f t="shared" si="2"/>
        <v>8.41</v>
      </c>
      <c r="E11" s="6">
        <f t="shared" si="3"/>
        <v>0.57999999999999996</v>
      </c>
      <c r="F11" s="6">
        <f t="shared" si="0"/>
        <v>0.57999999999999996</v>
      </c>
      <c r="G11" s="6">
        <f t="shared" si="4"/>
        <v>19.430000000000003</v>
      </c>
      <c r="H11" s="6">
        <f t="shared" si="1"/>
        <v>0.57999999999999996</v>
      </c>
      <c r="I11" s="2"/>
    </row>
    <row r="12" spans="1:9" ht="20.25" customHeight="1">
      <c r="A12" s="13" t="s">
        <v>24</v>
      </c>
      <c r="B12" s="18">
        <v>8</v>
      </c>
      <c r="C12" s="5">
        <v>27</v>
      </c>
      <c r="D12" s="6">
        <f>C12*0.29</f>
        <v>7.8299999999999992</v>
      </c>
      <c r="E12" s="6">
        <f>C12*0.02</f>
        <v>0.54</v>
      </c>
      <c r="F12" s="6">
        <f>C12*0.02</f>
        <v>0.54</v>
      </c>
      <c r="G12" s="6">
        <f>C12-D12-F12-E12</f>
        <v>18.090000000000003</v>
      </c>
      <c r="H12" s="6">
        <f>C12*0.02</f>
        <v>0.54</v>
      </c>
      <c r="I12" s="2"/>
    </row>
    <row r="13" spans="1:9" ht="27" customHeight="1">
      <c r="A13" s="20" t="s">
        <v>25</v>
      </c>
      <c r="B13" s="18">
        <v>8</v>
      </c>
      <c r="C13" s="5">
        <v>25</v>
      </c>
      <c r="D13" s="6">
        <f t="shared" si="2"/>
        <v>7.2499999999999991</v>
      </c>
      <c r="E13" s="6">
        <f t="shared" si="3"/>
        <v>0.5</v>
      </c>
      <c r="F13" s="6">
        <f t="shared" si="0"/>
        <v>0.5</v>
      </c>
      <c r="G13" s="6">
        <f t="shared" si="4"/>
        <v>16.75</v>
      </c>
      <c r="H13" s="6">
        <f t="shared" si="1"/>
        <v>0.5</v>
      </c>
      <c r="I13" s="2"/>
    </row>
    <row r="14" spans="1:9" ht="22.35" customHeight="1">
      <c r="A14" s="13" t="s">
        <v>27</v>
      </c>
      <c r="B14" s="18">
        <v>8</v>
      </c>
      <c r="C14" s="5">
        <v>23</v>
      </c>
      <c r="D14" s="6">
        <f>C14*0.29</f>
        <v>6.67</v>
      </c>
      <c r="E14" s="6">
        <f>C14*0.02</f>
        <v>0.46</v>
      </c>
      <c r="F14" s="6">
        <f>C14*0.02</f>
        <v>0.46</v>
      </c>
      <c r="G14" s="6">
        <f>C14-D14-F14-E14</f>
        <v>15.409999999999997</v>
      </c>
      <c r="H14" s="6">
        <f>C14*0.02</f>
        <v>0.46</v>
      </c>
      <c r="I14" s="2"/>
    </row>
    <row r="15" spans="1:9" ht="22.35" customHeight="1">
      <c r="A15" s="13" t="s">
        <v>26</v>
      </c>
      <c r="B15" s="18">
        <v>8</v>
      </c>
      <c r="C15" s="5">
        <v>23</v>
      </c>
      <c r="D15" s="6">
        <f t="shared" si="2"/>
        <v>6.67</v>
      </c>
      <c r="E15" s="6">
        <f t="shared" si="3"/>
        <v>0.46</v>
      </c>
      <c r="F15" s="6">
        <f t="shared" si="0"/>
        <v>0.46</v>
      </c>
      <c r="G15" s="6">
        <f t="shared" si="4"/>
        <v>15.409999999999997</v>
      </c>
      <c r="H15" s="6">
        <f t="shared" si="1"/>
        <v>0.46</v>
      </c>
      <c r="I15" s="2"/>
    </row>
    <row r="16" spans="1:9" ht="22.35" customHeight="1">
      <c r="A16" s="13" t="s">
        <v>32</v>
      </c>
      <c r="B16" s="18">
        <v>8</v>
      </c>
      <c r="C16" s="5">
        <v>20</v>
      </c>
      <c r="D16" s="6">
        <f t="shared" si="2"/>
        <v>5.8</v>
      </c>
      <c r="E16" s="6">
        <f t="shared" si="3"/>
        <v>0.4</v>
      </c>
      <c r="F16" s="6">
        <f t="shared" si="0"/>
        <v>0.4</v>
      </c>
      <c r="G16" s="6">
        <f t="shared" si="4"/>
        <v>13.399999999999999</v>
      </c>
      <c r="H16" s="6">
        <f t="shared" si="1"/>
        <v>0.4</v>
      </c>
      <c r="I16" s="2"/>
    </row>
    <row r="17" spans="1:9" ht="22.35" customHeight="1">
      <c r="A17" s="13" t="s">
        <v>33</v>
      </c>
      <c r="B17" s="18">
        <v>8</v>
      </c>
      <c r="C17" s="5">
        <v>20</v>
      </c>
      <c r="D17" s="6">
        <f t="shared" ref="D17:D21" si="8">C17*0.29</f>
        <v>5.8</v>
      </c>
      <c r="E17" s="6">
        <f t="shared" ref="E17:E21" si="9">C17*0.02</f>
        <v>0.4</v>
      </c>
      <c r="F17" s="6">
        <f t="shared" ref="F17:F21" si="10">C17*0.02</f>
        <v>0.4</v>
      </c>
      <c r="G17" s="6">
        <f t="shared" ref="G17:G21" si="11">C17-D17-F17-E17</f>
        <v>13.399999999999999</v>
      </c>
      <c r="H17" s="6">
        <f t="shared" ref="H17:H21" si="12">C17*0.02</f>
        <v>0.4</v>
      </c>
      <c r="I17" s="2"/>
    </row>
    <row r="18" spans="1:9" ht="27" customHeight="1">
      <c r="A18" s="20" t="s">
        <v>28</v>
      </c>
      <c r="B18" s="18">
        <v>8</v>
      </c>
      <c r="C18" s="5">
        <v>20</v>
      </c>
      <c r="D18" s="6">
        <f t="shared" si="8"/>
        <v>5.8</v>
      </c>
      <c r="E18" s="6">
        <f t="shared" si="9"/>
        <v>0.4</v>
      </c>
      <c r="F18" s="6">
        <f t="shared" si="10"/>
        <v>0.4</v>
      </c>
      <c r="G18" s="6">
        <f t="shared" si="11"/>
        <v>13.399999999999999</v>
      </c>
      <c r="H18" s="6">
        <f t="shared" si="12"/>
        <v>0.4</v>
      </c>
      <c r="I18" s="2"/>
    </row>
    <row r="19" spans="1:9" ht="22.35" customHeight="1">
      <c r="A19" s="13" t="s">
        <v>34</v>
      </c>
      <c r="B19" s="18">
        <v>9</v>
      </c>
      <c r="C19" s="5">
        <v>22</v>
      </c>
      <c r="D19" s="6">
        <f t="shared" si="8"/>
        <v>6.38</v>
      </c>
      <c r="E19" s="6">
        <f t="shared" si="9"/>
        <v>0.44</v>
      </c>
      <c r="F19" s="6">
        <f t="shared" si="10"/>
        <v>0.44</v>
      </c>
      <c r="G19" s="6">
        <f t="shared" si="11"/>
        <v>14.740000000000002</v>
      </c>
      <c r="H19" s="6">
        <f t="shared" si="12"/>
        <v>0.44</v>
      </c>
      <c r="I19" s="2"/>
    </row>
    <row r="20" spans="1:9" ht="22.35" customHeight="1">
      <c r="A20" s="13" t="s">
        <v>30</v>
      </c>
      <c r="B20" s="18">
        <v>6</v>
      </c>
      <c r="C20" s="5">
        <v>13</v>
      </c>
      <c r="D20" s="6">
        <f>C20*0.29</f>
        <v>3.7699999999999996</v>
      </c>
      <c r="E20" s="6">
        <f>C20*0.02</f>
        <v>0.26</v>
      </c>
      <c r="F20" s="6">
        <f>C20*0.02</f>
        <v>0.26</v>
      </c>
      <c r="G20" s="6">
        <f>C20-D20-F20-E20</f>
        <v>8.7100000000000009</v>
      </c>
      <c r="H20" s="6">
        <f>C20*0.02</f>
        <v>0.26</v>
      </c>
      <c r="I20" s="2"/>
    </row>
    <row r="21" spans="1:9" ht="22.35" customHeight="1">
      <c r="A21" s="13" t="s">
        <v>29</v>
      </c>
      <c r="B21" s="18">
        <v>12</v>
      </c>
      <c r="C21" s="5">
        <v>13</v>
      </c>
      <c r="D21" s="6">
        <f t="shared" si="8"/>
        <v>3.7699999999999996</v>
      </c>
      <c r="E21" s="6">
        <f t="shared" si="9"/>
        <v>0.26</v>
      </c>
      <c r="F21" s="6">
        <f t="shared" si="10"/>
        <v>0.26</v>
      </c>
      <c r="G21" s="6">
        <f t="shared" si="11"/>
        <v>8.7100000000000009</v>
      </c>
      <c r="H21" s="6">
        <f t="shared" si="12"/>
        <v>0.26</v>
      </c>
      <c r="I21" s="2"/>
    </row>
    <row r="22" spans="1:9">
      <c r="C22" s="7"/>
    </row>
    <row r="23" spans="1:9">
      <c r="A23" s="40" t="s">
        <v>65</v>
      </c>
      <c r="B23" s="40"/>
      <c r="C23" s="40"/>
      <c r="D23" s="40"/>
      <c r="E23" s="40"/>
      <c r="F23" s="40"/>
      <c r="G23" s="40"/>
      <c r="H23" s="40"/>
      <c r="I23" s="41"/>
    </row>
    <row r="24" spans="1:9">
      <c r="A24" s="40" t="s">
        <v>66</v>
      </c>
      <c r="B24" s="40"/>
      <c r="C24" s="40"/>
      <c r="D24" s="40"/>
      <c r="E24" s="40"/>
      <c r="F24" s="40"/>
      <c r="G24" s="40"/>
      <c r="H24" s="40"/>
      <c r="I24" s="41"/>
    </row>
    <row r="25" spans="1:9" ht="21" customHeight="1">
      <c r="A25" s="22" t="s">
        <v>62</v>
      </c>
      <c r="B25" s="22"/>
      <c r="C25" s="22"/>
      <c r="D25" s="22"/>
      <c r="E25" s="22"/>
      <c r="F25" s="22"/>
      <c r="G25" s="22"/>
      <c r="H25" s="22"/>
      <c r="I25" s="42"/>
    </row>
    <row r="26" spans="1:9" ht="15.75">
      <c r="A26" s="22"/>
      <c r="B26" s="22"/>
      <c r="C26" s="22"/>
      <c r="D26" s="22"/>
      <c r="E26" s="22"/>
      <c r="F26" s="22"/>
      <c r="G26" s="25" t="s">
        <v>68</v>
      </c>
      <c r="H26" s="25"/>
    </row>
    <row r="27" spans="1:9" ht="16.5" customHeight="1" thickBot="1">
      <c r="A27" s="22" t="s">
        <v>36</v>
      </c>
      <c r="B27" s="22"/>
      <c r="C27" s="22"/>
      <c r="D27" s="22"/>
      <c r="E27" s="22"/>
      <c r="F27" s="22"/>
      <c r="G27" s="25"/>
      <c r="H27" s="25"/>
    </row>
    <row r="28" spans="1:9" ht="13.5" customHeight="1" thickBot="1">
      <c r="B28" s="26" t="s">
        <v>5</v>
      </c>
      <c r="C28" s="27"/>
      <c r="D28" s="28">
        <v>0.03</v>
      </c>
      <c r="E28" s="29"/>
      <c r="F28" s="8"/>
      <c r="G28" s="25"/>
      <c r="H28" s="25"/>
    </row>
    <row r="29" spans="1:9" ht="13.5" customHeight="1" thickBot="1">
      <c r="B29" s="26" t="s">
        <v>6</v>
      </c>
      <c r="C29" s="27"/>
      <c r="D29" s="28">
        <v>0.08</v>
      </c>
      <c r="E29" s="29"/>
      <c r="F29" s="8"/>
      <c r="G29" s="25"/>
      <c r="H29" s="25"/>
    </row>
    <row r="30" spans="1:9" ht="13.5" customHeight="1" thickBot="1">
      <c r="B30" s="26" t="s">
        <v>7</v>
      </c>
      <c r="C30" s="27"/>
      <c r="D30" s="30" t="s">
        <v>8</v>
      </c>
      <c r="E30" s="31"/>
      <c r="F30" s="9"/>
      <c r="G30" s="25"/>
      <c r="H30" s="25"/>
    </row>
    <row r="31" spans="1:9" ht="12.75" customHeight="1">
      <c r="G31" s="19"/>
      <c r="H31" s="19"/>
    </row>
  </sheetData>
  <mergeCells count="15">
    <mergeCell ref="A25:H25"/>
    <mergeCell ref="A27:F27"/>
    <mergeCell ref="A1:H1"/>
    <mergeCell ref="A2:H2"/>
    <mergeCell ref="A4:H4"/>
    <mergeCell ref="A23:H23"/>
    <mergeCell ref="A24:H24"/>
    <mergeCell ref="A26:F26"/>
    <mergeCell ref="G26:H30"/>
    <mergeCell ref="B28:C28"/>
    <mergeCell ref="B29:C29"/>
    <mergeCell ref="B30:C30"/>
    <mergeCell ref="D28:E28"/>
    <mergeCell ref="D29:E29"/>
    <mergeCell ref="D30:E30"/>
  </mergeCells>
  <phoneticPr fontId="0" type="noConversion"/>
  <printOptions horizontalCentered="1" verticalCentered="1"/>
  <pageMargins left="0.25" right="0.25" top="0.1" bottom="0.1" header="0.5" footer="0.5"/>
  <pageSetup scale="10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A1E35-E6C7-4E16-BFC6-AAFCADC2DE76}">
  <dimension ref="A1:J32"/>
  <sheetViews>
    <sheetView topLeftCell="A5" zoomScaleNormal="100" workbookViewId="0">
      <selection activeCell="A12" sqref="A12"/>
    </sheetView>
  </sheetViews>
  <sheetFormatPr defaultRowHeight="12.75"/>
  <cols>
    <col min="1" max="1" width="30.28515625" customWidth="1"/>
    <col min="2" max="2" width="13.5703125" style="15" customWidth="1"/>
    <col min="3" max="3" width="12.7109375" customWidth="1"/>
    <col min="4" max="4" width="14" customWidth="1"/>
    <col min="5" max="5" width="9.42578125" customWidth="1"/>
    <col min="6" max="6" width="13.140625" customWidth="1"/>
    <col min="7" max="7" width="15.42578125" customWidth="1"/>
    <col min="8" max="8" width="11.5703125" customWidth="1"/>
    <col min="9" max="9" width="16.140625" customWidth="1"/>
  </cols>
  <sheetData>
    <row r="1" spans="1:10" ht="15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</row>
    <row r="2" spans="1:10" ht="15.75" customHeight="1">
      <c r="A2" s="21"/>
      <c r="B2" s="32"/>
      <c r="C2" s="21"/>
      <c r="D2" s="21"/>
      <c r="E2" s="21"/>
      <c r="F2" s="21"/>
      <c r="I2" s="1"/>
    </row>
    <row r="3" spans="1:10" ht="18">
      <c r="A3" s="23" t="s">
        <v>64</v>
      </c>
      <c r="B3" s="23"/>
      <c r="C3" s="23"/>
      <c r="D3" s="23"/>
      <c r="E3" s="23"/>
      <c r="F3" s="23"/>
      <c r="G3" s="23"/>
      <c r="H3" s="23"/>
      <c r="I3" s="23"/>
    </row>
    <row r="4" spans="1:10" ht="18">
      <c r="A4" s="12"/>
      <c r="B4" s="14"/>
      <c r="C4" s="12"/>
      <c r="D4" s="12"/>
      <c r="E4" s="12"/>
      <c r="F4" s="12"/>
    </row>
    <row r="5" spans="1:10" ht="15.75">
      <c r="A5" s="22" t="s">
        <v>37</v>
      </c>
      <c r="B5" s="22"/>
      <c r="C5" s="22"/>
      <c r="D5" s="22"/>
      <c r="E5" s="22"/>
      <c r="F5" s="22"/>
      <c r="G5" s="22"/>
      <c r="H5" s="22"/>
      <c r="I5" s="22"/>
    </row>
    <row r="6" spans="1:10" ht="13.5" thickBot="1"/>
    <row r="7" spans="1:10" ht="13.5" thickBot="1">
      <c r="A7" s="3"/>
      <c r="E7" s="10" t="s">
        <v>38</v>
      </c>
      <c r="F7" s="10" t="s">
        <v>39</v>
      </c>
      <c r="G7" s="10" t="s">
        <v>40</v>
      </c>
      <c r="H7" s="10" t="s">
        <v>41</v>
      </c>
      <c r="I7" s="3" t="s">
        <v>42</v>
      </c>
    </row>
    <row r="8" spans="1:10">
      <c r="A8" s="33"/>
      <c r="B8" s="16" t="s">
        <v>14</v>
      </c>
      <c r="C8" s="3" t="s">
        <v>11</v>
      </c>
      <c r="D8" s="3" t="s">
        <v>43</v>
      </c>
      <c r="E8" s="34" t="s">
        <v>44</v>
      </c>
      <c r="F8" s="34" t="s">
        <v>45</v>
      </c>
      <c r="G8" s="34" t="s">
        <v>46</v>
      </c>
      <c r="H8" s="34" t="s">
        <v>47</v>
      </c>
      <c r="I8" s="33" t="s">
        <v>48</v>
      </c>
    </row>
    <row r="9" spans="1:10" ht="16.5" thickBot="1">
      <c r="A9" s="43" t="s">
        <v>0</v>
      </c>
      <c r="B9" s="17" t="s">
        <v>15</v>
      </c>
      <c r="C9" s="4" t="s">
        <v>12</v>
      </c>
      <c r="D9" s="4" t="s">
        <v>1</v>
      </c>
      <c r="E9" s="4" t="s">
        <v>49</v>
      </c>
      <c r="F9" s="4" t="s">
        <v>49</v>
      </c>
      <c r="G9" s="35" t="s">
        <v>50</v>
      </c>
      <c r="H9" s="11"/>
      <c r="I9" s="4" t="s">
        <v>51</v>
      </c>
    </row>
    <row r="10" spans="1:10" ht="15.75">
      <c r="A10" s="44" t="s">
        <v>52</v>
      </c>
      <c r="B10" s="18">
        <v>9</v>
      </c>
      <c r="C10" s="39">
        <v>55</v>
      </c>
      <c r="D10" s="6">
        <f>C10*0.29</f>
        <v>15.95</v>
      </c>
      <c r="E10" s="6">
        <f t="shared" ref="E10:E22" si="0">C10*0.01</f>
        <v>0.55000000000000004</v>
      </c>
      <c r="F10" s="6">
        <f t="shared" ref="F10:F22" si="1">C10*0.01</f>
        <v>0.55000000000000004</v>
      </c>
      <c r="G10" s="6">
        <f>C10*0.02</f>
        <v>1.1000000000000001</v>
      </c>
      <c r="H10" s="6">
        <f>C10*0.02</f>
        <v>1.1000000000000001</v>
      </c>
      <c r="I10" s="6">
        <f>C10-D10-G10-E10-H10-F10</f>
        <v>35.75</v>
      </c>
      <c r="J10" s="2"/>
    </row>
    <row r="11" spans="1:10" ht="31.5">
      <c r="A11" s="45" t="s">
        <v>71</v>
      </c>
      <c r="B11" s="18">
        <v>12</v>
      </c>
      <c r="C11" s="39">
        <v>30</v>
      </c>
      <c r="D11" s="6">
        <f t="shared" ref="D11:D22" si="2">C11*0.29</f>
        <v>8.6999999999999993</v>
      </c>
      <c r="E11" s="6">
        <f t="shared" si="0"/>
        <v>0.3</v>
      </c>
      <c r="F11" s="6">
        <f t="shared" si="1"/>
        <v>0.3</v>
      </c>
      <c r="G11" s="6">
        <f t="shared" ref="G11:G22" si="3">C11*0.02</f>
        <v>0.6</v>
      </c>
      <c r="H11" s="6">
        <f t="shared" ref="H11:H22" si="4">C11*0.02</f>
        <v>0.6</v>
      </c>
      <c r="I11" s="6">
        <f t="shared" ref="I11:I22" si="5">C11-D11-G11-E11-H11-F11</f>
        <v>19.499999999999996</v>
      </c>
      <c r="J11" s="2"/>
    </row>
    <row r="12" spans="1:10" ht="15.75">
      <c r="A12" s="44" t="s">
        <v>53</v>
      </c>
      <c r="B12" s="18">
        <v>12</v>
      </c>
      <c r="C12" s="39">
        <v>35</v>
      </c>
      <c r="D12" s="6">
        <f t="shared" si="2"/>
        <v>10.149999999999999</v>
      </c>
      <c r="E12" s="6">
        <f t="shared" si="0"/>
        <v>0.35000000000000003</v>
      </c>
      <c r="F12" s="6">
        <f t="shared" si="1"/>
        <v>0.35000000000000003</v>
      </c>
      <c r="G12" s="6">
        <f t="shared" si="3"/>
        <v>0.70000000000000007</v>
      </c>
      <c r="H12" s="6">
        <f t="shared" si="4"/>
        <v>0.70000000000000007</v>
      </c>
      <c r="I12" s="6">
        <f t="shared" si="5"/>
        <v>22.75</v>
      </c>
      <c r="J12" s="2"/>
    </row>
    <row r="13" spans="1:10" ht="15.75">
      <c r="A13" s="44" t="s">
        <v>54</v>
      </c>
      <c r="B13" s="18">
        <v>12</v>
      </c>
      <c r="C13" s="39">
        <v>28</v>
      </c>
      <c r="D13" s="6">
        <f t="shared" si="2"/>
        <v>8.1199999999999992</v>
      </c>
      <c r="E13" s="6">
        <f t="shared" si="0"/>
        <v>0.28000000000000003</v>
      </c>
      <c r="F13" s="6">
        <f t="shared" si="1"/>
        <v>0.28000000000000003</v>
      </c>
      <c r="G13" s="6">
        <f t="shared" si="3"/>
        <v>0.56000000000000005</v>
      </c>
      <c r="H13" s="6">
        <f t="shared" si="4"/>
        <v>0.56000000000000005</v>
      </c>
      <c r="I13" s="6">
        <f t="shared" si="5"/>
        <v>18.200000000000003</v>
      </c>
      <c r="J13" s="2"/>
    </row>
    <row r="14" spans="1:10" ht="15.75">
      <c r="A14" s="44" t="s">
        <v>55</v>
      </c>
      <c r="B14" s="18">
        <v>12</v>
      </c>
      <c r="C14" s="39">
        <v>28</v>
      </c>
      <c r="D14" s="6">
        <f t="shared" si="2"/>
        <v>8.1199999999999992</v>
      </c>
      <c r="E14" s="6">
        <f t="shared" si="0"/>
        <v>0.28000000000000003</v>
      </c>
      <c r="F14" s="6">
        <f t="shared" si="1"/>
        <v>0.28000000000000003</v>
      </c>
      <c r="G14" s="6">
        <f t="shared" si="3"/>
        <v>0.56000000000000005</v>
      </c>
      <c r="H14" s="6">
        <f t="shared" si="4"/>
        <v>0.56000000000000005</v>
      </c>
      <c r="I14" s="6">
        <f t="shared" si="5"/>
        <v>18.200000000000003</v>
      </c>
      <c r="J14" s="2"/>
    </row>
    <row r="15" spans="1:10" ht="31.5">
      <c r="A15" s="45" t="s">
        <v>56</v>
      </c>
      <c r="B15" s="18">
        <v>12</v>
      </c>
      <c r="C15" s="39">
        <v>25</v>
      </c>
      <c r="D15" s="6">
        <f t="shared" si="2"/>
        <v>7.2499999999999991</v>
      </c>
      <c r="E15" s="6">
        <f t="shared" si="0"/>
        <v>0.25</v>
      </c>
      <c r="F15" s="6">
        <f t="shared" si="1"/>
        <v>0.25</v>
      </c>
      <c r="G15" s="6">
        <f t="shared" si="3"/>
        <v>0.5</v>
      </c>
      <c r="H15" s="6">
        <f t="shared" si="4"/>
        <v>0.5</v>
      </c>
      <c r="I15" s="6">
        <f t="shared" si="5"/>
        <v>16.25</v>
      </c>
      <c r="J15" s="2"/>
    </row>
    <row r="16" spans="1:10" ht="15.75">
      <c r="A16" s="44" t="s">
        <v>70</v>
      </c>
      <c r="B16" s="18">
        <v>12</v>
      </c>
      <c r="C16" s="39">
        <v>25</v>
      </c>
      <c r="D16" s="6">
        <f t="shared" si="2"/>
        <v>7.2499999999999991</v>
      </c>
      <c r="E16" s="6">
        <f t="shared" si="0"/>
        <v>0.25</v>
      </c>
      <c r="F16" s="6">
        <f t="shared" si="1"/>
        <v>0.25</v>
      </c>
      <c r="G16" s="6">
        <f t="shared" si="3"/>
        <v>0.5</v>
      </c>
      <c r="H16" s="6">
        <f t="shared" si="4"/>
        <v>0.5</v>
      </c>
      <c r="I16" s="6">
        <f t="shared" si="5"/>
        <v>16.25</v>
      </c>
      <c r="J16" s="2"/>
    </row>
    <row r="17" spans="1:10" ht="31.5">
      <c r="A17" s="45" t="s">
        <v>57</v>
      </c>
      <c r="B17" s="18">
        <v>12</v>
      </c>
      <c r="C17" s="39">
        <v>20</v>
      </c>
      <c r="D17" s="6">
        <f t="shared" si="2"/>
        <v>5.8</v>
      </c>
      <c r="E17" s="6">
        <f t="shared" si="0"/>
        <v>0.2</v>
      </c>
      <c r="F17" s="6">
        <f t="shared" si="1"/>
        <v>0.2</v>
      </c>
      <c r="G17" s="6">
        <f t="shared" si="3"/>
        <v>0.4</v>
      </c>
      <c r="H17" s="6">
        <f t="shared" si="4"/>
        <v>0.4</v>
      </c>
      <c r="I17" s="6">
        <f t="shared" si="5"/>
        <v>13</v>
      </c>
      <c r="J17" s="2"/>
    </row>
    <row r="18" spans="1:10" ht="31.5">
      <c r="A18" s="45" t="s">
        <v>58</v>
      </c>
      <c r="B18" s="18">
        <v>12</v>
      </c>
      <c r="C18" s="39">
        <v>20</v>
      </c>
      <c r="D18" s="6">
        <f t="shared" si="2"/>
        <v>5.8</v>
      </c>
      <c r="E18" s="6">
        <f t="shared" si="0"/>
        <v>0.2</v>
      </c>
      <c r="F18" s="6">
        <f t="shared" si="1"/>
        <v>0.2</v>
      </c>
      <c r="G18" s="6">
        <f t="shared" si="3"/>
        <v>0.4</v>
      </c>
      <c r="H18" s="6">
        <f t="shared" si="4"/>
        <v>0.4</v>
      </c>
      <c r="I18" s="6">
        <f t="shared" si="5"/>
        <v>13</v>
      </c>
      <c r="J18" s="2"/>
    </row>
    <row r="19" spans="1:10" ht="15.75">
      <c r="A19" s="44" t="s">
        <v>69</v>
      </c>
      <c r="B19" s="18">
        <v>12</v>
      </c>
      <c r="C19" s="39">
        <v>18</v>
      </c>
      <c r="D19" s="6">
        <f t="shared" si="2"/>
        <v>5.22</v>
      </c>
      <c r="E19" s="6">
        <f t="shared" si="0"/>
        <v>0.18</v>
      </c>
      <c r="F19" s="6">
        <f t="shared" si="1"/>
        <v>0.18</v>
      </c>
      <c r="G19" s="6">
        <f t="shared" si="3"/>
        <v>0.36</v>
      </c>
      <c r="H19" s="6">
        <f t="shared" si="4"/>
        <v>0.36</v>
      </c>
      <c r="I19" s="6">
        <f t="shared" si="5"/>
        <v>11.700000000000003</v>
      </c>
      <c r="J19" s="2"/>
    </row>
    <row r="20" spans="1:10" ht="31.5">
      <c r="A20" s="45" t="s">
        <v>59</v>
      </c>
      <c r="B20" s="18">
        <v>12</v>
      </c>
      <c r="C20" s="39">
        <v>19</v>
      </c>
      <c r="D20" s="6">
        <f t="shared" si="2"/>
        <v>5.51</v>
      </c>
      <c r="E20" s="6">
        <f t="shared" si="0"/>
        <v>0.19</v>
      </c>
      <c r="F20" s="6">
        <f t="shared" si="1"/>
        <v>0.19</v>
      </c>
      <c r="G20" s="6">
        <f t="shared" si="3"/>
        <v>0.38</v>
      </c>
      <c r="H20" s="6">
        <f t="shared" si="4"/>
        <v>0.38</v>
      </c>
      <c r="I20" s="6">
        <f t="shared" si="5"/>
        <v>12.35</v>
      </c>
      <c r="J20" s="2"/>
    </row>
    <row r="21" spans="1:10" ht="15.75">
      <c r="A21" s="44" t="s">
        <v>60</v>
      </c>
      <c r="B21" s="18">
        <v>12</v>
      </c>
      <c r="C21" s="39">
        <v>19</v>
      </c>
      <c r="D21" s="6">
        <f t="shared" si="2"/>
        <v>5.51</v>
      </c>
      <c r="E21" s="6">
        <f t="shared" si="0"/>
        <v>0.19</v>
      </c>
      <c r="F21" s="6">
        <f t="shared" si="1"/>
        <v>0.19</v>
      </c>
      <c r="G21" s="6">
        <f t="shared" si="3"/>
        <v>0.38</v>
      </c>
      <c r="H21" s="6">
        <f t="shared" si="4"/>
        <v>0.38</v>
      </c>
      <c r="I21" s="6">
        <f t="shared" si="5"/>
        <v>12.35</v>
      </c>
      <c r="J21" s="2"/>
    </row>
    <row r="22" spans="1:10" ht="15.75">
      <c r="A22" s="44" t="s">
        <v>61</v>
      </c>
      <c r="B22" s="18"/>
      <c r="C22" s="5">
        <v>1</v>
      </c>
      <c r="D22" s="6">
        <f t="shared" si="2"/>
        <v>0.28999999999999998</v>
      </c>
      <c r="E22" s="6">
        <f t="shared" si="0"/>
        <v>0.01</v>
      </c>
      <c r="F22" s="6">
        <f t="shared" si="1"/>
        <v>0.01</v>
      </c>
      <c r="G22" s="6">
        <f t="shared" si="3"/>
        <v>0.02</v>
      </c>
      <c r="H22" s="6">
        <f t="shared" si="4"/>
        <v>0.02</v>
      </c>
      <c r="I22" s="6">
        <f t="shared" si="5"/>
        <v>0.64999999999999991</v>
      </c>
      <c r="J22" s="2"/>
    </row>
    <row r="23" spans="1:10">
      <c r="C23" s="7"/>
    </row>
    <row r="24" spans="1:10">
      <c r="A24" s="24" t="s">
        <v>65</v>
      </c>
      <c r="B24" s="24"/>
      <c r="C24" s="24"/>
      <c r="D24" s="24"/>
      <c r="E24" s="24"/>
      <c r="F24" s="24"/>
      <c r="G24" s="24"/>
      <c r="H24" s="24"/>
      <c r="I24" s="24"/>
    </row>
    <row r="25" spans="1:10">
      <c r="A25" s="24" t="s">
        <v>66</v>
      </c>
      <c r="B25" s="24"/>
      <c r="C25" s="24"/>
      <c r="D25" s="24"/>
      <c r="E25" s="24"/>
      <c r="F25" s="24"/>
      <c r="G25" s="24"/>
      <c r="H25" s="24"/>
      <c r="I25" s="24"/>
    </row>
    <row r="26" spans="1:10" ht="15.75">
      <c r="A26" s="22" t="s">
        <v>62</v>
      </c>
      <c r="B26" s="22"/>
      <c r="C26" s="22"/>
      <c r="D26" s="22"/>
      <c r="E26" s="22"/>
      <c r="F26" s="22"/>
      <c r="G26" s="22"/>
      <c r="H26" s="22"/>
      <c r="I26" s="22"/>
    </row>
    <row r="27" spans="1:10">
      <c r="A27" s="9"/>
      <c r="B27" s="36"/>
      <c r="C27" s="9"/>
      <c r="D27" s="9"/>
      <c r="E27" s="9"/>
      <c r="F27" s="9"/>
    </row>
    <row r="28" spans="1:10" ht="16.5" customHeight="1" thickBot="1">
      <c r="A28" s="22" t="s">
        <v>67</v>
      </c>
      <c r="B28" s="22"/>
      <c r="C28" s="22"/>
      <c r="D28" s="22"/>
      <c r="E28" s="22"/>
      <c r="F28" s="37" t="s">
        <v>63</v>
      </c>
      <c r="G28" s="37"/>
      <c r="H28" s="38"/>
    </row>
    <row r="29" spans="1:10" ht="16.5" thickBot="1">
      <c r="B29" s="26" t="s">
        <v>5</v>
      </c>
      <c r="C29" s="27"/>
      <c r="D29" s="28">
        <v>0.03</v>
      </c>
      <c r="E29" s="29"/>
      <c r="F29" s="37"/>
      <c r="G29" s="37"/>
      <c r="H29" s="38"/>
    </row>
    <row r="30" spans="1:10" ht="16.5" thickBot="1">
      <c r="B30" s="26" t="s">
        <v>6</v>
      </c>
      <c r="C30" s="27"/>
      <c r="D30" s="28">
        <v>0.08</v>
      </c>
      <c r="E30" s="29"/>
      <c r="F30" s="37"/>
      <c r="G30" s="37"/>
      <c r="H30" s="38"/>
    </row>
    <row r="31" spans="1:10" ht="16.5" thickBot="1">
      <c r="B31" s="26" t="s">
        <v>7</v>
      </c>
      <c r="C31" s="27"/>
      <c r="D31" s="30" t="s">
        <v>8</v>
      </c>
      <c r="E31" s="31"/>
      <c r="F31" s="37"/>
      <c r="G31" s="37"/>
      <c r="H31" s="38"/>
    </row>
    <row r="32" spans="1:10" ht="15.75">
      <c r="F32" s="37"/>
      <c r="G32" s="37"/>
      <c r="H32" s="38"/>
    </row>
  </sheetData>
  <mergeCells count="14">
    <mergeCell ref="A28:E28"/>
    <mergeCell ref="F28:G32"/>
    <mergeCell ref="B29:C29"/>
    <mergeCell ref="D29:E29"/>
    <mergeCell ref="B30:C30"/>
    <mergeCell ref="D30:E30"/>
    <mergeCell ref="B31:C31"/>
    <mergeCell ref="D31:E31"/>
    <mergeCell ref="A1:I1"/>
    <mergeCell ref="A3:I3"/>
    <mergeCell ref="A5:I5"/>
    <mergeCell ref="A24:I24"/>
    <mergeCell ref="A25:I25"/>
    <mergeCell ref="A26:I26"/>
  </mergeCells>
  <pageMargins left="0.7" right="0.7" top="0.75" bottom="0.75" header="0.3" footer="0.3"/>
  <pageSetup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81838-92a4-4a50-b702-7ba01c3ebd0e" xsi:nil="true"/>
    <lcf76f155ced4ddcb4097134ff3c332f xmlns="7dbfe7b2-ac37-409b-ad42-9911c2a438e0">
      <Terms xmlns="http://schemas.microsoft.com/office/infopath/2007/PartnerControls"/>
    </lcf76f155ced4ddcb4097134ff3c332f>
    <_Flow_SignoffStatus xmlns="7dbfe7b2-ac37-409b-ad42-9911c2a438e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2309629F32914FBE31925745690003" ma:contentTypeVersion="19" ma:contentTypeDescription="Create a new document." ma:contentTypeScope="" ma:versionID="e27c61361398b902a218a41892702a98">
  <xsd:schema xmlns:xsd="http://www.w3.org/2001/XMLSchema" xmlns:xs="http://www.w3.org/2001/XMLSchema" xmlns:p="http://schemas.microsoft.com/office/2006/metadata/properties" xmlns:ns2="7dbfe7b2-ac37-409b-ad42-9911c2a438e0" xmlns:ns3="2a281838-92a4-4a50-b702-7ba01c3ebd0e" targetNamespace="http://schemas.microsoft.com/office/2006/metadata/properties" ma:root="true" ma:fieldsID="6e857d468b0b2abe66222667f030088d" ns2:_="" ns3:_="">
    <xsd:import namespace="7dbfe7b2-ac37-409b-ad42-9911c2a438e0"/>
    <xsd:import namespace="2a281838-92a4-4a50-b702-7ba01c3eb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fe7b2-ac37-409b-ad42-9911c2a438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1838-92a4-4a50-b702-7ba01c3eb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7d7420-fc56-48d5-9471-5b6155009636}" ma:internalName="TaxCatchAll" ma:showField="CatchAllData" ma:web="2a281838-92a4-4a50-b702-7ba01c3ebd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87BBB-9F6C-4125-9BCF-9E2EC95777FE}">
  <ds:schemaRefs>
    <ds:schemaRef ds:uri="http://schemas.microsoft.com/office/2006/metadata/properties"/>
    <ds:schemaRef ds:uri="http://schemas.microsoft.com/office/infopath/2007/PartnerControls"/>
    <ds:schemaRef ds:uri="2a281838-92a4-4a50-b702-7ba01c3ebd0e"/>
    <ds:schemaRef ds:uri="7dbfe7b2-ac37-409b-ad42-9911c2a438e0"/>
  </ds:schemaRefs>
</ds:datastoreItem>
</file>

<file path=customXml/itemProps2.xml><?xml version="1.0" encoding="utf-8"?>
<ds:datastoreItem xmlns:ds="http://schemas.openxmlformats.org/officeDocument/2006/customXml" ds:itemID="{9705F1A2-61AB-4C9C-8716-83420FD94F84}"/>
</file>

<file path=customXml/itemProps3.xml><?xml version="1.0" encoding="utf-8"?>
<ds:datastoreItem xmlns:ds="http://schemas.openxmlformats.org/officeDocument/2006/customXml" ds:itemID="{480A4E93-ED10-4D3E-AA08-D8207B40FD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Popcorn</vt:lpstr>
      <vt:lpstr>Peanut</vt:lpstr>
      <vt:lpstr>Peanut!Print_Area</vt:lpstr>
      <vt:lpstr>Popcorn!Print_Area</vt:lpstr>
    </vt:vector>
  </TitlesOfParts>
  <Company>Green Mountain Council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 Sneed</cp:lastModifiedBy>
  <cp:lastPrinted>2024-03-14T18:32:02Z</cp:lastPrinted>
  <dcterms:created xsi:type="dcterms:W3CDTF">2000-10-24T14:31:26Z</dcterms:created>
  <dcterms:modified xsi:type="dcterms:W3CDTF">2024-03-14T18:36:19Z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0x010100312309629F32914FBE31925745690003</vt:lpwstr>
  </property>
  <property fmtid="{D5CDD505-2E9C-101B-9397-08002B2CF9AE}" pid="3" name="Order">
    <vt:r8>12521800</vt:r8>
  </property>
  <property fmtid="{D5CDD505-2E9C-101B-9397-08002B2CF9AE}" pid="4" name="MediaServiceImageTags">
    <vt:lpwstr/>
  </property>
</Properties>
</file>